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Wiggins\AppData\Local\Microsoft\Windows\INetCache\Content.Outlook\EA3E27LD\"/>
    </mc:Choice>
  </mc:AlternateContent>
  <xr:revisionPtr revIDLastSave="0" documentId="13_ncr:1_{9F7FD1F2-B6A3-490C-953C-A37B9F5586DB}" xr6:coauthVersionLast="36" xr6:coauthVersionMax="36" xr10:uidLastSave="{00000000-0000-0000-0000-000000000000}"/>
  <bookViews>
    <workbookView xWindow="0" yWindow="0" windowWidth="16365" windowHeight="7080" tabRatio="907" xr2:uid="{00000000-000D-0000-FFFF-FFFF00000000}"/>
  </bookViews>
  <sheets>
    <sheet name="GrantCalc" sheetId="14" r:id="rId1"/>
  </sheets>
  <definedNames>
    <definedName name="_xlnm.Print_Area" localSheetId="0">GrantCalc!$A$1:$K$44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4" l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5" i="14"/>
  <c r="K18" i="14"/>
  <c r="K19" i="14" s="1"/>
  <c r="H42" i="14" l="1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18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18" i="14"/>
  <c r="H20" i="14"/>
  <c r="H14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H19" i="14" l="1"/>
  <c r="H17" i="14"/>
  <c r="H16" i="14"/>
  <c r="H15" i="14"/>
  <c r="H13" i="14"/>
  <c r="H12" i="14"/>
  <c r="H11" i="14"/>
  <c r="H10" i="14"/>
  <c r="H9" i="14"/>
  <c r="H8" i="14"/>
  <c r="H7" i="14"/>
  <c r="H6" i="14"/>
  <c r="H5" i="14"/>
  <c r="K4" i="14"/>
  <c r="H4" i="14"/>
  <c r="K5" i="14" l="1"/>
  <c r="K6" i="14" s="1"/>
  <c r="K7" i="14" s="1"/>
  <c r="K8" i="14" s="1"/>
  <c r="K9" i="14" s="1"/>
  <c r="K10" i="14" s="1"/>
  <c r="K11" i="14" s="1"/>
  <c r="K12" i="14" s="1"/>
  <c r="K13" i="14" s="1"/>
  <c r="K14" i="14" s="1"/>
  <c r="K15" i="14" s="1"/>
  <c r="K16" i="14" s="1"/>
  <c r="K17" i="14" s="1"/>
</calcChain>
</file>

<file path=xl/sharedStrings.xml><?xml version="1.0" encoding="utf-8"?>
<sst xmlns="http://schemas.openxmlformats.org/spreadsheetml/2006/main" count="53" uniqueCount="52">
  <si>
    <t>Cumulative Amount Awarded</t>
  </si>
  <si>
    <t>Applicants</t>
  </si>
  <si>
    <t>Total Points</t>
  </si>
  <si>
    <t>Kipp Strive Academy</t>
  </si>
  <si>
    <t>The Museum School of Avondale Estates</t>
  </si>
  <si>
    <t>Baconton Community Charter School</t>
  </si>
  <si>
    <t>Tybee Island Maritime Academy</t>
  </si>
  <si>
    <t>Pataula Charter Academy</t>
  </si>
  <si>
    <t>Brighten Academy</t>
  </si>
  <si>
    <t xml:space="preserve">FY 2019 Charter Schools State Facilities Grant </t>
  </si>
  <si>
    <t>Odyssey School</t>
  </si>
  <si>
    <t>Amana Academy</t>
  </si>
  <si>
    <t>International Charter School of Atlanta</t>
  </si>
  <si>
    <t>Perimeter Security</t>
  </si>
  <si>
    <t xml:space="preserve">Internal Security </t>
  </si>
  <si>
    <t xml:space="preserve">General Security </t>
  </si>
  <si>
    <t>Physical Safety</t>
  </si>
  <si>
    <t>Amount Requested</t>
  </si>
  <si>
    <t>Lake Oconee Academy</t>
  </si>
  <si>
    <t>Coweta Charter Academy</t>
  </si>
  <si>
    <t>Coastal Empire Montessori</t>
  </si>
  <si>
    <t>Kipp WAYS Primary</t>
  </si>
  <si>
    <t>Atlanta Classical Academy</t>
  </si>
  <si>
    <t>Kipp Atlanta Collegiate</t>
  </si>
  <si>
    <t>Kipp WAYS Academy</t>
  </si>
  <si>
    <t>Cherokee Charter Academy</t>
  </si>
  <si>
    <t>Kipp Vision Academy</t>
  </si>
  <si>
    <t>Kipp Strive Primary</t>
  </si>
  <si>
    <t>Kipp Vision Primary</t>
  </si>
  <si>
    <t>Chattahoochee Hills Charter</t>
  </si>
  <si>
    <t xml:space="preserve"> </t>
  </si>
  <si>
    <t>The Main St Academy</t>
  </si>
  <si>
    <t>Leadership Preperatory Academy</t>
  </si>
  <si>
    <t>Latin College Prep School</t>
  </si>
  <si>
    <t>Atlanta Neighborhood Charter School</t>
  </si>
  <si>
    <t>Dekalb PATH Academy</t>
  </si>
  <si>
    <t>DuBois Integrity Academy</t>
  </si>
  <si>
    <t>Charles R Drew Charter Jr Sr Academy</t>
  </si>
  <si>
    <t>Centennial Park Elementary School</t>
  </si>
  <si>
    <t>The Kindezi School West</t>
  </si>
  <si>
    <t>The Kindezi School Old Fourth Ward</t>
  </si>
  <si>
    <t>Kipp South Fulton Academy</t>
  </si>
  <si>
    <t>Charles R Drew Charter Elementary School</t>
  </si>
  <si>
    <t>Academy for Classical Education</t>
  </si>
  <si>
    <t>DeKalb Preparatory Academy</t>
  </si>
  <si>
    <t>Ivy Preparatory Academy</t>
  </si>
  <si>
    <t>Wesley International Academy</t>
  </si>
  <si>
    <t>FY 2019 Facilities Grant Application Scoring</t>
  </si>
  <si>
    <t>*If there are any unspent funds, the remainder will go to Drew Charter Jr Sr Academy until the total $100,000 requested is fulfilled. If there are additional unspent funds, they will go to the schools numbered 17-39 in order until they run out.</t>
  </si>
  <si>
    <t>Total Amount Recom-mended*</t>
  </si>
  <si>
    <t>Note: Applications for FAST, Fulton Leadership Academy, Globe Academy, Hapeville Charter Middle School, and Utopian Academy of the Arts were not reviewed because they were incomplete (required documents were missing -- including copies of audit report, driver's license -- or lease was too short)</t>
  </si>
  <si>
    <t>Tapestry Public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</si>
</sst>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\$#,##0;\$#,##0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6" xfId="0" applyFont="1" applyFill="1" applyBorder="1" applyAlignment="1">
      <alignment horizontal="center" wrapText="1"/>
    </xf>
    <xf numFmtId="1" fontId="4" fillId="3" borderId="23" xfId="0" applyNumberFormat="1" applyFont="1" applyFill="1" applyBorder="1" applyAlignment="1">
      <alignment horizontal="center" vertical="top"/>
    </xf>
    <xf numFmtId="0" fontId="2" fillId="0" borderId="3" xfId="0" applyFont="1" applyBorder="1"/>
    <xf numFmtId="0" fontId="0" fillId="0" borderId="35" xfId="0" applyBorder="1"/>
    <xf numFmtId="165" fontId="3" fillId="3" borderId="36" xfId="0" applyNumberFormat="1" applyFont="1" applyFill="1" applyBorder="1" applyAlignment="1">
      <alignment horizontal="center" vertical="top" wrapText="1"/>
    </xf>
    <xf numFmtId="165" fontId="3" fillId="0" borderId="36" xfId="0" applyNumberFormat="1" applyFont="1" applyFill="1" applyBorder="1" applyAlignment="1">
      <alignment horizontal="center" vertical="top" wrapText="1"/>
    </xf>
    <xf numFmtId="0" fontId="0" fillId="0" borderId="5" xfId="0" applyBorder="1"/>
    <xf numFmtId="165" fontId="3" fillId="0" borderId="39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top" wrapText="1"/>
    </xf>
    <xf numFmtId="164" fontId="3" fillId="3" borderId="24" xfId="0" applyNumberFormat="1" applyFont="1" applyFill="1" applyBorder="1" applyAlignment="1">
      <alignment horizontal="center" vertical="top" wrapText="1"/>
    </xf>
    <xf numFmtId="164" fontId="3" fillId="3" borderId="29" xfId="0" applyNumberFormat="1" applyFont="1" applyFill="1" applyBorder="1" applyAlignment="1">
      <alignment horizontal="center" vertical="top" wrapText="1"/>
    </xf>
    <xf numFmtId="165" fontId="3" fillId="0" borderId="40" xfId="0" applyNumberFormat="1" applyFont="1" applyFill="1" applyBorder="1" applyAlignment="1">
      <alignment horizontal="center" vertical="top" wrapText="1"/>
    </xf>
    <xf numFmtId="0" fontId="0" fillId="0" borderId="35" xfId="0" applyBorder="1" applyAlignment="1"/>
    <xf numFmtId="0" fontId="0" fillId="0" borderId="0" xfId="0" applyAlignment="1"/>
    <xf numFmtId="0" fontId="0" fillId="2" borderId="32" xfId="0" applyFill="1" applyBorder="1" applyAlignment="1">
      <alignment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1" fontId="4" fillId="3" borderId="21" xfId="0" applyNumberFormat="1" applyFont="1" applyFill="1" applyBorder="1" applyAlignment="1">
      <alignment horizontal="center" vertical="top"/>
    </xf>
    <xf numFmtId="166" fontId="0" fillId="0" borderId="33" xfId="0" applyNumberFormat="1" applyBorder="1" applyAlignment="1">
      <alignment horizontal="center" vertical="top"/>
    </xf>
    <xf numFmtId="165" fontId="3" fillId="2" borderId="11" xfId="0" applyNumberFormat="1" applyFont="1" applyFill="1" applyBorder="1" applyAlignment="1">
      <alignment horizontal="center" vertical="top" wrapText="1"/>
    </xf>
    <xf numFmtId="165" fontId="3" fillId="3" borderId="34" xfId="0" applyNumberFormat="1" applyFont="1" applyFill="1" applyBorder="1" applyAlignment="1">
      <alignment horizontal="center" vertical="top" wrapText="1"/>
    </xf>
    <xf numFmtId="0" fontId="0" fillId="2" borderId="15" xfId="0" applyFill="1" applyBorder="1" applyAlignment="1">
      <alignment vertical="top" wrapText="1"/>
    </xf>
    <xf numFmtId="0" fontId="0" fillId="0" borderId="2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6" fontId="0" fillId="0" borderId="10" xfId="0" applyNumberFormat="1" applyBorder="1" applyAlignment="1">
      <alignment horizontal="center" vertical="top"/>
    </xf>
    <xf numFmtId="165" fontId="3" fillId="2" borderId="12" xfId="0" applyNumberFormat="1" applyFont="1" applyFill="1" applyBorder="1" applyAlignment="1">
      <alignment horizontal="center" vertical="top" wrapText="1"/>
    </xf>
    <xf numFmtId="0" fontId="0" fillId="2" borderId="37" xfId="0" applyFill="1" applyBorder="1" applyAlignment="1">
      <alignment vertical="top" wrapText="1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66" fontId="0" fillId="0" borderId="38" xfId="0" applyNumberFormat="1" applyBorder="1" applyAlignment="1">
      <alignment horizontal="center" vertical="top"/>
    </xf>
    <xf numFmtId="165" fontId="3" fillId="2" borderId="13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66" fontId="0" fillId="0" borderId="31" xfId="0" applyNumberFormat="1" applyBorder="1" applyAlignment="1">
      <alignment horizontal="center" vertical="top"/>
    </xf>
    <xf numFmtId="165" fontId="3" fillId="2" borderId="14" xfId="0" applyNumberFormat="1" applyFont="1" applyFill="1" applyBorder="1" applyAlignment="1">
      <alignment horizontal="center" vertical="top" wrapText="1"/>
    </xf>
    <xf numFmtId="166" fontId="0" fillId="0" borderId="10" xfId="0" applyNumberFormat="1" applyFill="1" applyBorder="1" applyAlignment="1">
      <alignment horizontal="center" vertical="top"/>
    </xf>
    <xf numFmtId="166" fontId="0" fillId="0" borderId="38" xfId="0" applyNumberFormat="1" applyFill="1" applyBorder="1" applyAlignment="1">
      <alignment horizontal="center" vertical="top"/>
    </xf>
    <xf numFmtId="0" fontId="0" fillId="0" borderId="28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" fontId="3" fillId="0" borderId="23" xfId="0" applyNumberFormat="1" applyFont="1" applyFill="1" applyBorder="1" applyAlignment="1">
      <alignment horizontal="center" vertical="top"/>
    </xf>
    <xf numFmtId="1" fontId="3" fillId="0" borderId="26" xfId="0" applyNumberFormat="1" applyFont="1" applyFill="1" applyBorder="1" applyAlignment="1">
      <alignment horizontal="center" vertical="top"/>
    </xf>
    <xf numFmtId="1" fontId="3" fillId="0" borderId="30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topLeftCell="B1" zoomScaleNormal="100" workbookViewId="0">
      <selection activeCell="N19" sqref="N19"/>
    </sheetView>
  </sheetViews>
  <sheetFormatPr defaultRowHeight="15" x14ac:dyDescent="0.25"/>
  <cols>
    <col min="1" max="1" width="0" hidden="1" customWidth="1"/>
    <col min="2" max="2" width="3.7109375" customWidth="1"/>
    <col min="3" max="3" width="33.42578125" customWidth="1"/>
    <col min="4" max="7" width="9.85546875" customWidth="1"/>
    <col min="8" max="8" width="9.85546875" style="1" customWidth="1"/>
    <col min="9" max="11" width="12.42578125" style="1" customWidth="1"/>
    <col min="12" max="12" width="13.5703125" customWidth="1"/>
  </cols>
  <sheetData>
    <row r="1" spans="1:12" ht="36.75" customHeight="1" thickBot="1" x14ac:dyDescent="0.3">
      <c r="B1" s="50" t="s">
        <v>9</v>
      </c>
      <c r="C1" s="51"/>
      <c r="D1" s="51"/>
      <c r="E1" s="51"/>
      <c r="F1" s="51"/>
      <c r="G1" s="51"/>
      <c r="H1" s="51"/>
      <c r="I1" s="51"/>
      <c r="J1" s="51"/>
      <c r="K1" s="52"/>
    </row>
    <row r="2" spans="1:12" ht="25.5" customHeight="1" thickBot="1" x14ac:dyDescent="0.3">
      <c r="B2" s="57" t="s">
        <v>1</v>
      </c>
      <c r="C2" s="58"/>
      <c r="D2" s="67" t="s">
        <v>47</v>
      </c>
      <c r="E2" s="68"/>
      <c r="F2" s="68"/>
      <c r="G2" s="68"/>
      <c r="H2" s="69"/>
      <c r="I2" s="61" t="s">
        <v>17</v>
      </c>
      <c r="J2" s="63" t="s">
        <v>49</v>
      </c>
      <c r="K2" s="65" t="s">
        <v>0</v>
      </c>
    </row>
    <row r="3" spans="1:12" ht="37.5" customHeight="1" thickBot="1" x14ac:dyDescent="0.3">
      <c r="A3" s="2"/>
      <c r="B3" s="59"/>
      <c r="C3" s="60"/>
      <c r="D3" s="3" t="s">
        <v>13</v>
      </c>
      <c r="E3" s="12" t="s">
        <v>14</v>
      </c>
      <c r="F3" s="12" t="s">
        <v>15</v>
      </c>
      <c r="G3" s="12" t="s">
        <v>16</v>
      </c>
      <c r="H3" s="13" t="s">
        <v>2</v>
      </c>
      <c r="I3" s="62"/>
      <c r="J3" s="64"/>
      <c r="K3" s="66"/>
      <c r="L3" s="2"/>
    </row>
    <row r="4" spans="1:12" x14ac:dyDescent="0.25">
      <c r="A4" s="5"/>
      <c r="B4" s="14">
        <v>1</v>
      </c>
      <c r="C4" s="21" t="s">
        <v>31</v>
      </c>
      <c r="D4" s="22">
        <v>180</v>
      </c>
      <c r="E4" s="23">
        <v>75</v>
      </c>
      <c r="F4" s="23">
        <v>10</v>
      </c>
      <c r="G4" s="23"/>
      <c r="H4" s="24">
        <f t="shared" ref="H4:H17" si="0">SUM(D4:G4)</f>
        <v>265</v>
      </c>
      <c r="I4" s="25">
        <v>100000</v>
      </c>
      <c r="J4" s="26">
        <f>I4</f>
        <v>100000</v>
      </c>
      <c r="K4" s="27">
        <f>J4</f>
        <v>100000</v>
      </c>
      <c r="L4" s="2"/>
    </row>
    <row r="5" spans="1:12" x14ac:dyDescent="0.25">
      <c r="A5" s="6"/>
      <c r="B5" s="15">
        <f>B4+1</f>
        <v>2</v>
      </c>
      <c r="C5" s="28" t="s">
        <v>8</v>
      </c>
      <c r="D5" s="29">
        <v>120</v>
      </c>
      <c r="E5" s="30">
        <v>75</v>
      </c>
      <c r="F5" s="30">
        <v>20</v>
      </c>
      <c r="G5" s="30">
        <v>10</v>
      </c>
      <c r="H5" s="4">
        <f t="shared" si="0"/>
        <v>225</v>
      </c>
      <c r="I5" s="31">
        <v>99210</v>
      </c>
      <c r="J5" s="32">
        <f t="shared" ref="J5:J17" si="1">I5</f>
        <v>99210</v>
      </c>
      <c r="K5" s="7">
        <f>K4+J5</f>
        <v>199210</v>
      </c>
    </row>
    <row r="6" spans="1:12" x14ac:dyDescent="0.25">
      <c r="A6" s="6"/>
      <c r="B6" s="15">
        <f t="shared" ref="B6:B42" si="2">B5+1</f>
        <v>3</v>
      </c>
      <c r="C6" s="28" t="s">
        <v>32</v>
      </c>
      <c r="D6" s="29">
        <v>60</v>
      </c>
      <c r="E6" s="30">
        <v>50</v>
      </c>
      <c r="F6" s="30">
        <v>20</v>
      </c>
      <c r="G6" s="30"/>
      <c r="H6" s="4">
        <f t="shared" si="0"/>
        <v>130</v>
      </c>
      <c r="I6" s="31">
        <v>100000</v>
      </c>
      <c r="J6" s="32">
        <f t="shared" si="1"/>
        <v>100000</v>
      </c>
      <c r="K6" s="7">
        <f t="shared" ref="K6:K12" si="3">K5+J6</f>
        <v>299210</v>
      </c>
    </row>
    <row r="7" spans="1:12" x14ac:dyDescent="0.25">
      <c r="A7" s="6"/>
      <c r="B7" s="15">
        <f t="shared" si="2"/>
        <v>4</v>
      </c>
      <c r="C7" s="28" t="s">
        <v>10</v>
      </c>
      <c r="D7" s="29">
        <v>60</v>
      </c>
      <c r="E7" s="30">
        <v>50</v>
      </c>
      <c r="F7" s="30">
        <v>10</v>
      </c>
      <c r="G7" s="30"/>
      <c r="H7" s="4">
        <f t="shared" si="0"/>
        <v>120</v>
      </c>
      <c r="I7" s="31">
        <v>100000</v>
      </c>
      <c r="J7" s="32">
        <f t="shared" si="1"/>
        <v>100000</v>
      </c>
      <c r="K7" s="7">
        <f t="shared" si="3"/>
        <v>399210</v>
      </c>
    </row>
    <row r="8" spans="1:12" x14ac:dyDescent="0.25">
      <c r="A8" s="6"/>
      <c r="B8" s="15">
        <f t="shared" si="2"/>
        <v>5</v>
      </c>
      <c r="C8" s="28" t="s">
        <v>11</v>
      </c>
      <c r="D8" s="29">
        <v>60</v>
      </c>
      <c r="E8" s="30">
        <v>50</v>
      </c>
      <c r="F8" s="30"/>
      <c r="G8" s="30"/>
      <c r="H8" s="4">
        <f t="shared" si="0"/>
        <v>110</v>
      </c>
      <c r="I8" s="31">
        <v>100000</v>
      </c>
      <c r="J8" s="32">
        <f t="shared" si="1"/>
        <v>100000</v>
      </c>
      <c r="K8" s="7">
        <f t="shared" si="3"/>
        <v>499210</v>
      </c>
    </row>
    <row r="9" spans="1:12" s="20" customFormat="1" ht="17.25" customHeight="1" x14ac:dyDescent="0.25">
      <c r="A9" s="19"/>
      <c r="B9" s="15">
        <f t="shared" si="2"/>
        <v>6</v>
      </c>
      <c r="C9" s="28" t="s">
        <v>5</v>
      </c>
      <c r="D9" s="29">
        <v>60</v>
      </c>
      <c r="E9" s="30">
        <v>50</v>
      </c>
      <c r="F9" s="30"/>
      <c r="G9" s="30"/>
      <c r="H9" s="4">
        <f t="shared" si="0"/>
        <v>110</v>
      </c>
      <c r="I9" s="31">
        <v>100000</v>
      </c>
      <c r="J9" s="32">
        <f t="shared" si="1"/>
        <v>100000</v>
      </c>
      <c r="K9" s="7">
        <f t="shared" si="3"/>
        <v>599210</v>
      </c>
    </row>
    <row r="10" spans="1:12" x14ac:dyDescent="0.25">
      <c r="A10" s="6"/>
      <c r="B10" s="15">
        <f t="shared" si="2"/>
        <v>7</v>
      </c>
      <c r="C10" s="28" t="s">
        <v>6</v>
      </c>
      <c r="D10" s="29">
        <v>60</v>
      </c>
      <c r="E10" s="30">
        <v>50</v>
      </c>
      <c r="F10" s="30"/>
      <c r="G10" s="30"/>
      <c r="H10" s="4">
        <f t="shared" si="0"/>
        <v>110</v>
      </c>
      <c r="I10" s="31">
        <v>55508</v>
      </c>
      <c r="J10" s="32">
        <f t="shared" si="1"/>
        <v>55508</v>
      </c>
      <c r="K10" s="7">
        <f t="shared" si="3"/>
        <v>654718</v>
      </c>
    </row>
    <row r="11" spans="1:12" ht="30" x14ac:dyDescent="0.25">
      <c r="A11" s="6"/>
      <c r="B11" s="15">
        <f t="shared" si="2"/>
        <v>8</v>
      </c>
      <c r="C11" s="28" t="s">
        <v>12</v>
      </c>
      <c r="D11" s="29">
        <v>60</v>
      </c>
      <c r="E11" s="30">
        <v>25</v>
      </c>
      <c r="F11" s="30">
        <v>10</v>
      </c>
      <c r="G11" s="30">
        <v>10</v>
      </c>
      <c r="H11" s="4">
        <f t="shared" si="0"/>
        <v>105</v>
      </c>
      <c r="I11" s="31">
        <v>100000</v>
      </c>
      <c r="J11" s="32">
        <f t="shared" si="1"/>
        <v>100000</v>
      </c>
      <c r="K11" s="7">
        <f t="shared" si="3"/>
        <v>754718</v>
      </c>
    </row>
    <row r="12" spans="1:12" x14ac:dyDescent="0.25">
      <c r="A12" s="6"/>
      <c r="B12" s="15">
        <f t="shared" si="2"/>
        <v>9</v>
      </c>
      <c r="C12" s="28" t="s">
        <v>33</v>
      </c>
      <c r="D12" s="29">
        <v>60</v>
      </c>
      <c r="E12" s="30">
        <v>25</v>
      </c>
      <c r="F12" s="30">
        <v>10</v>
      </c>
      <c r="G12" s="30">
        <v>5</v>
      </c>
      <c r="H12" s="4">
        <f t="shared" si="0"/>
        <v>100</v>
      </c>
      <c r="I12" s="31">
        <v>99521</v>
      </c>
      <c r="J12" s="32">
        <f t="shared" si="1"/>
        <v>99521</v>
      </c>
      <c r="K12" s="7">
        <f t="shared" si="3"/>
        <v>854239</v>
      </c>
    </row>
    <row r="13" spans="1:12" ht="30" x14ac:dyDescent="0.25">
      <c r="A13" s="6"/>
      <c r="B13" s="15">
        <f t="shared" si="2"/>
        <v>10</v>
      </c>
      <c r="C13" s="28" t="s">
        <v>34</v>
      </c>
      <c r="D13" s="29">
        <v>60</v>
      </c>
      <c r="E13" s="30">
        <v>25</v>
      </c>
      <c r="F13" s="30"/>
      <c r="G13" s="30">
        <v>5</v>
      </c>
      <c r="H13" s="4">
        <f t="shared" si="0"/>
        <v>90</v>
      </c>
      <c r="I13" s="31">
        <v>74821</v>
      </c>
      <c r="J13" s="32">
        <f t="shared" si="1"/>
        <v>74821</v>
      </c>
      <c r="K13" s="8">
        <f t="shared" ref="K13:K19" si="4">K12+J13</f>
        <v>929060</v>
      </c>
    </row>
    <row r="14" spans="1:12" x14ac:dyDescent="0.25">
      <c r="A14" s="6"/>
      <c r="B14" s="15">
        <f t="shared" si="2"/>
        <v>11</v>
      </c>
      <c r="C14" s="28" t="s">
        <v>35</v>
      </c>
      <c r="D14" s="29">
        <v>60</v>
      </c>
      <c r="E14" s="30">
        <v>25</v>
      </c>
      <c r="F14" s="30"/>
      <c r="G14" s="30">
        <v>5</v>
      </c>
      <c r="H14" s="4">
        <f>SUM(D14:G14)</f>
        <v>90</v>
      </c>
      <c r="I14" s="31">
        <v>100000</v>
      </c>
      <c r="J14" s="32">
        <f t="shared" si="1"/>
        <v>100000</v>
      </c>
      <c r="K14" s="8">
        <f t="shared" si="4"/>
        <v>1029060</v>
      </c>
    </row>
    <row r="15" spans="1:12" x14ac:dyDescent="0.25">
      <c r="A15" s="6"/>
      <c r="B15" s="15">
        <f t="shared" si="2"/>
        <v>12</v>
      </c>
      <c r="C15" s="28" t="s">
        <v>7</v>
      </c>
      <c r="D15" s="29"/>
      <c r="E15" s="30">
        <v>50</v>
      </c>
      <c r="F15" s="30">
        <v>20</v>
      </c>
      <c r="G15" s="30">
        <v>5</v>
      </c>
      <c r="H15" s="4">
        <f t="shared" si="0"/>
        <v>75</v>
      </c>
      <c r="I15" s="31">
        <v>100000</v>
      </c>
      <c r="J15" s="32">
        <f t="shared" si="1"/>
        <v>100000</v>
      </c>
      <c r="K15" s="8">
        <f t="shared" si="4"/>
        <v>1129060</v>
      </c>
    </row>
    <row r="16" spans="1:12" x14ac:dyDescent="0.25">
      <c r="A16" s="6"/>
      <c r="B16" s="15">
        <f t="shared" si="2"/>
        <v>13</v>
      </c>
      <c r="C16" s="28" t="s">
        <v>36</v>
      </c>
      <c r="D16" s="29">
        <v>60</v>
      </c>
      <c r="E16" s="30"/>
      <c r="F16" s="30">
        <v>10</v>
      </c>
      <c r="G16" s="30"/>
      <c r="H16" s="4">
        <f t="shared" si="0"/>
        <v>70</v>
      </c>
      <c r="I16" s="31">
        <v>100000</v>
      </c>
      <c r="J16" s="32">
        <f t="shared" si="1"/>
        <v>100000</v>
      </c>
      <c r="K16" s="8">
        <f t="shared" si="4"/>
        <v>1229060</v>
      </c>
    </row>
    <row r="17" spans="1:11" x14ac:dyDescent="0.25">
      <c r="A17" s="6"/>
      <c r="B17" s="15">
        <f t="shared" si="2"/>
        <v>14</v>
      </c>
      <c r="C17" s="28" t="s">
        <v>3</v>
      </c>
      <c r="D17" s="29">
        <v>60</v>
      </c>
      <c r="E17" s="30"/>
      <c r="F17" s="30">
        <v>10</v>
      </c>
      <c r="G17" s="30"/>
      <c r="H17" s="4">
        <f t="shared" si="0"/>
        <v>70</v>
      </c>
      <c r="I17" s="31">
        <v>82500</v>
      </c>
      <c r="J17" s="32">
        <f t="shared" si="1"/>
        <v>82500</v>
      </c>
      <c r="K17" s="8">
        <f t="shared" si="4"/>
        <v>1311560</v>
      </c>
    </row>
    <row r="18" spans="1:11" x14ac:dyDescent="0.25">
      <c r="A18" s="6"/>
      <c r="B18" s="15">
        <f t="shared" si="2"/>
        <v>15</v>
      </c>
      <c r="C18" s="28" t="s">
        <v>51</v>
      </c>
      <c r="D18" s="29"/>
      <c r="E18" s="30">
        <v>25</v>
      </c>
      <c r="F18" s="30">
        <v>40</v>
      </c>
      <c r="G18" s="30"/>
      <c r="H18" s="47">
        <f>SUM(D18:G18)</f>
        <v>65</v>
      </c>
      <c r="I18" s="31">
        <v>24492</v>
      </c>
      <c r="J18" s="32">
        <f>I18</f>
        <v>24492</v>
      </c>
      <c r="K18" s="8">
        <f t="shared" si="4"/>
        <v>1336052</v>
      </c>
    </row>
    <row r="19" spans="1:11" ht="30.75" thickBot="1" x14ac:dyDescent="0.3">
      <c r="A19" s="9"/>
      <c r="B19" s="16">
        <f t="shared" si="2"/>
        <v>16</v>
      </c>
      <c r="C19" s="33" t="s">
        <v>37</v>
      </c>
      <c r="D19" s="34"/>
      <c r="E19" s="35">
        <v>25</v>
      </c>
      <c r="F19" s="35">
        <v>40</v>
      </c>
      <c r="G19" s="35"/>
      <c r="H19" s="48">
        <f t="shared" ref="H19" si="5">SUM(D19:G19)</f>
        <v>65</v>
      </c>
      <c r="I19" s="36">
        <v>100000</v>
      </c>
      <c r="J19" s="37">
        <v>63948</v>
      </c>
      <c r="K19" s="10">
        <f t="shared" si="4"/>
        <v>1400000</v>
      </c>
    </row>
    <row r="20" spans="1:11" ht="32.25" customHeight="1" x14ac:dyDescent="0.25">
      <c r="B20" s="17">
        <f t="shared" si="2"/>
        <v>17</v>
      </c>
      <c r="C20" s="44" t="s">
        <v>37</v>
      </c>
      <c r="D20" s="38"/>
      <c r="E20" s="39">
        <v>25</v>
      </c>
      <c r="F20" s="39">
        <v>40</v>
      </c>
      <c r="G20" s="39"/>
      <c r="H20" s="49">
        <f t="shared" ref="H20:H42" si="6">SUM(D20:G20)</f>
        <v>65</v>
      </c>
      <c r="I20" s="40">
        <v>100000</v>
      </c>
      <c r="J20" s="41">
        <v>36052</v>
      </c>
      <c r="K20" s="18">
        <v>0</v>
      </c>
    </row>
    <row r="21" spans="1:11" ht="30" x14ac:dyDescent="0.25">
      <c r="B21" s="15">
        <f t="shared" si="2"/>
        <v>18</v>
      </c>
      <c r="C21" s="45" t="s">
        <v>4</v>
      </c>
      <c r="D21" s="29"/>
      <c r="E21" s="30">
        <v>50</v>
      </c>
      <c r="F21" s="30">
        <v>10</v>
      </c>
      <c r="G21" s="30"/>
      <c r="H21" s="47">
        <f t="shared" si="6"/>
        <v>60</v>
      </c>
      <c r="I21" s="31">
        <v>100000</v>
      </c>
      <c r="J21" s="32">
        <f t="shared" ref="J21:J42" si="7">I21</f>
        <v>100000</v>
      </c>
      <c r="K21" s="8">
        <v>0</v>
      </c>
    </row>
    <row r="22" spans="1:11" x14ac:dyDescent="0.25">
      <c r="B22" s="15">
        <f t="shared" si="2"/>
        <v>19</v>
      </c>
      <c r="C22" s="45" t="s">
        <v>18</v>
      </c>
      <c r="D22" s="29"/>
      <c r="E22" s="30">
        <v>50</v>
      </c>
      <c r="F22" s="30"/>
      <c r="G22" s="30"/>
      <c r="H22" s="47">
        <f t="shared" si="6"/>
        <v>50</v>
      </c>
      <c r="I22" s="31">
        <v>99996</v>
      </c>
      <c r="J22" s="32">
        <f t="shared" si="7"/>
        <v>99996</v>
      </c>
      <c r="K22" s="8">
        <v>0</v>
      </c>
    </row>
    <row r="23" spans="1:11" x14ac:dyDescent="0.25">
      <c r="B23" s="15">
        <f t="shared" si="2"/>
        <v>20</v>
      </c>
      <c r="C23" s="45" t="s">
        <v>19</v>
      </c>
      <c r="D23" s="29"/>
      <c r="E23" s="30">
        <v>25</v>
      </c>
      <c r="F23" s="30">
        <v>20</v>
      </c>
      <c r="G23" s="30">
        <v>5</v>
      </c>
      <c r="H23" s="47">
        <f t="shared" si="6"/>
        <v>50</v>
      </c>
      <c r="I23" s="31">
        <v>100000</v>
      </c>
      <c r="J23" s="32">
        <f t="shared" si="7"/>
        <v>100000</v>
      </c>
      <c r="K23" s="8">
        <v>0</v>
      </c>
    </row>
    <row r="24" spans="1:11" x14ac:dyDescent="0.25">
      <c r="B24" s="15">
        <f t="shared" si="2"/>
        <v>21</v>
      </c>
      <c r="C24" s="45" t="s">
        <v>20</v>
      </c>
      <c r="D24" s="29"/>
      <c r="E24" s="30">
        <v>25</v>
      </c>
      <c r="F24" s="30">
        <v>20</v>
      </c>
      <c r="G24" s="30"/>
      <c r="H24" s="47">
        <f t="shared" si="6"/>
        <v>45</v>
      </c>
      <c r="I24" s="31">
        <v>80050</v>
      </c>
      <c r="J24" s="32">
        <f t="shared" si="7"/>
        <v>80050</v>
      </c>
      <c r="K24" s="8">
        <v>0</v>
      </c>
    </row>
    <row r="25" spans="1:11" x14ac:dyDescent="0.25">
      <c r="B25" s="15">
        <f t="shared" si="2"/>
        <v>22</v>
      </c>
      <c r="C25" s="45" t="s">
        <v>38</v>
      </c>
      <c r="D25" s="29"/>
      <c r="E25" s="30">
        <v>25</v>
      </c>
      <c r="F25" s="30">
        <v>10</v>
      </c>
      <c r="G25" s="30">
        <v>5</v>
      </c>
      <c r="H25" s="47">
        <f t="shared" si="6"/>
        <v>40</v>
      </c>
      <c r="I25" s="31">
        <v>17460</v>
      </c>
      <c r="J25" s="32">
        <f t="shared" si="7"/>
        <v>17460</v>
      </c>
      <c r="K25" s="8">
        <v>0</v>
      </c>
    </row>
    <row r="26" spans="1:11" x14ac:dyDescent="0.25">
      <c r="B26" s="15">
        <f t="shared" si="2"/>
        <v>23</v>
      </c>
      <c r="C26" s="45" t="s">
        <v>21</v>
      </c>
      <c r="D26" s="29"/>
      <c r="E26" s="30">
        <v>25</v>
      </c>
      <c r="F26" s="30" t="s">
        <v>30</v>
      </c>
      <c r="G26" s="30">
        <v>5</v>
      </c>
      <c r="H26" s="47">
        <f t="shared" si="6"/>
        <v>30</v>
      </c>
      <c r="I26" s="31">
        <v>29000</v>
      </c>
      <c r="J26" s="32">
        <f t="shared" si="7"/>
        <v>29000</v>
      </c>
      <c r="K26" s="8">
        <v>0</v>
      </c>
    </row>
    <row r="27" spans="1:11" x14ac:dyDescent="0.25">
      <c r="B27" s="15">
        <f t="shared" si="2"/>
        <v>24</v>
      </c>
      <c r="C27" s="45" t="s">
        <v>40</v>
      </c>
      <c r="D27" s="29"/>
      <c r="E27" s="30"/>
      <c r="F27" s="30">
        <v>20</v>
      </c>
      <c r="G27" s="30">
        <v>5</v>
      </c>
      <c r="H27" s="47">
        <f t="shared" si="6"/>
        <v>25</v>
      </c>
      <c r="I27" s="31">
        <v>76000</v>
      </c>
      <c r="J27" s="32">
        <f t="shared" si="7"/>
        <v>76000</v>
      </c>
      <c r="K27" s="8">
        <v>0</v>
      </c>
    </row>
    <row r="28" spans="1:11" x14ac:dyDescent="0.25">
      <c r="B28" s="15">
        <f t="shared" si="2"/>
        <v>25</v>
      </c>
      <c r="C28" s="45" t="s">
        <v>39</v>
      </c>
      <c r="D28" s="29"/>
      <c r="E28" s="30"/>
      <c r="F28" s="30">
        <v>20</v>
      </c>
      <c r="G28" s="30">
        <v>5</v>
      </c>
      <c r="H28" s="47">
        <f t="shared" si="6"/>
        <v>25</v>
      </c>
      <c r="I28" s="31">
        <v>76000</v>
      </c>
      <c r="J28" s="32">
        <f t="shared" si="7"/>
        <v>76000</v>
      </c>
      <c r="K28" s="8">
        <v>0</v>
      </c>
    </row>
    <row r="29" spans="1:11" x14ac:dyDescent="0.25">
      <c r="B29" s="15">
        <f t="shared" si="2"/>
        <v>26</v>
      </c>
      <c r="C29" s="45" t="s">
        <v>22</v>
      </c>
      <c r="D29" s="29"/>
      <c r="E29" s="30"/>
      <c r="F29" s="30">
        <v>20</v>
      </c>
      <c r="G29" s="30">
        <v>5</v>
      </c>
      <c r="H29" s="47">
        <f t="shared" si="6"/>
        <v>25</v>
      </c>
      <c r="I29" s="31">
        <v>100000</v>
      </c>
      <c r="J29" s="32">
        <f t="shared" si="7"/>
        <v>100000</v>
      </c>
      <c r="K29" s="8">
        <v>0</v>
      </c>
    </row>
    <row r="30" spans="1:11" x14ac:dyDescent="0.25">
      <c r="B30" s="15">
        <f t="shared" si="2"/>
        <v>27</v>
      </c>
      <c r="C30" s="45" t="s">
        <v>23</v>
      </c>
      <c r="D30" s="29"/>
      <c r="E30" s="30"/>
      <c r="F30" s="30">
        <v>10</v>
      </c>
      <c r="G30" s="30">
        <v>5</v>
      </c>
      <c r="H30" s="47">
        <f t="shared" si="6"/>
        <v>15</v>
      </c>
      <c r="I30" s="31">
        <v>89000</v>
      </c>
      <c r="J30" s="32">
        <f t="shared" si="7"/>
        <v>89000</v>
      </c>
      <c r="K30" s="8">
        <v>0</v>
      </c>
    </row>
    <row r="31" spans="1:11" x14ac:dyDescent="0.25">
      <c r="B31" s="15">
        <f t="shared" si="2"/>
        <v>28</v>
      </c>
      <c r="C31" s="45" t="s">
        <v>41</v>
      </c>
      <c r="D31" s="29"/>
      <c r="E31" s="30"/>
      <c r="F31" s="30">
        <v>10</v>
      </c>
      <c r="G31" s="30">
        <v>5</v>
      </c>
      <c r="H31" s="47">
        <f t="shared" si="6"/>
        <v>15</v>
      </c>
      <c r="I31" s="31">
        <v>89000</v>
      </c>
      <c r="J31" s="32">
        <f t="shared" si="7"/>
        <v>89000</v>
      </c>
      <c r="K31" s="8">
        <v>0</v>
      </c>
    </row>
    <row r="32" spans="1:11" x14ac:dyDescent="0.25">
      <c r="B32" s="15">
        <f t="shared" si="2"/>
        <v>29</v>
      </c>
      <c r="C32" s="45" t="s">
        <v>24</v>
      </c>
      <c r="D32" s="29"/>
      <c r="E32" s="30"/>
      <c r="F32" s="30">
        <v>10</v>
      </c>
      <c r="G32" s="30"/>
      <c r="H32" s="47">
        <f t="shared" si="6"/>
        <v>10</v>
      </c>
      <c r="I32" s="31">
        <v>65000</v>
      </c>
      <c r="J32" s="32">
        <f t="shared" si="7"/>
        <v>65000</v>
      </c>
      <c r="K32" s="8">
        <v>0</v>
      </c>
    </row>
    <row r="33" spans="2:11" ht="30" x14ac:dyDescent="0.25">
      <c r="B33" s="15">
        <f t="shared" si="2"/>
        <v>30</v>
      </c>
      <c r="C33" s="45" t="s">
        <v>42</v>
      </c>
      <c r="D33" s="29"/>
      <c r="E33" s="30"/>
      <c r="F33" s="30">
        <v>10</v>
      </c>
      <c r="G33" s="30"/>
      <c r="H33" s="47">
        <f t="shared" si="6"/>
        <v>10</v>
      </c>
      <c r="I33" s="31">
        <v>100000</v>
      </c>
      <c r="J33" s="32">
        <f t="shared" si="7"/>
        <v>100000</v>
      </c>
      <c r="K33" s="8">
        <v>0</v>
      </c>
    </row>
    <row r="34" spans="2:11" x14ac:dyDescent="0.25">
      <c r="B34" s="15">
        <f t="shared" si="2"/>
        <v>31</v>
      </c>
      <c r="C34" s="45" t="s">
        <v>25</v>
      </c>
      <c r="D34" s="29"/>
      <c r="E34" s="30"/>
      <c r="F34" s="30">
        <v>10</v>
      </c>
      <c r="G34" s="30"/>
      <c r="H34" s="47">
        <f t="shared" si="6"/>
        <v>10</v>
      </c>
      <c r="I34" s="31">
        <v>100000</v>
      </c>
      <c r="J34" s="32">
        <f t="shared" si="7"/>
        <v>100000</v>
      </c>
      <c r="K34" s="8">
        <v>0</v>
      </c>
    </row>
    <row r="35" spans="2:11" x14ac:dyDescent="0.25">
      <c r="B35" s="15">
        <f t="shared" si="2"/>
        <v>32</v>
      </c>
      <c r="C35" s="45" t="s">
        <v>26</v>
      </c>
      <c r="D35" s="29"/>
      <c r="E35" s="30"/>
      <c r="F35" s="30">
        <v>10</v>
      </c>
      <c r="G35" s="30"/>
      <c r="H35" s="47">
        <f t="shared" si="6"/>
        <v>10</v>
      </c>
      <c r="I35" s="31">
        <v>65000</v>
      </c>
      <c r="J35" s="32">
        <f t="shared" si="7"/>
        <v>65000</v>
      </c>
      <c r="K35" s="8">
        <v>0</v>
      </c>
    </row>
    <row r="36" spans="2:11" x14ac:dyDescent="0.25">
      <c r="B36" s="15">
        <f t="shared" si="2"/>
        <v>33</v>
      </c>
      <c r="C36" s="45" t="s">
        <v>27</v>
      </c>
      <c r="D36" s="29"/>
      <c r="E36" s="30"/>
      <c r="F36" s="30"/>
      <c r="G36" s="30">
        <v>5</v>
      </c>
      <c r="H36" s="47">
        <f t="shared" si="6"/>
        <v>5</v>
      </c>
      <c r="I36" s="31">
        <v>24000</v>
      </c>
      <c r="J36" s="32">
        <f t="shared" si="7"/>
        <v>24000</v>
      </c>
      <c r="K36" s="8">
        <v>0</v>
      </c>
    </row>
    <row r="37" spans="2:11" x14ac:dyDescent="0.25">
      <c r="B37" s="15">
        <f t="shared" si="2"/>
        <v>34</v>
      </c>
      <c r="C37" s="45" t="s">
        <v>28</v>
      </c>
      <c r="D37" s="29"/>
      <c r="E37" s="30"/>
      <c r="F37" s="30"/>
      <c r="G37" s="30">
        <v>5</v>
      </c>
      <c r="H37" s="47">
        <f t="shared" si="6"/>
        <v>5</v>
      </c>
      <c r="I37" s="31">
        <v>24000</v>
      </c>
      <c r="J37" s="32">
        <f t="shared" si="7"/>
        <v>24000</v>
      </c>
      <c r="K37" s="8">
        <v>0</v>
      </c>
    </row>
    <row r="38" spans="2:11" x14ac:dyDescent="0.25">
      <c r="B38" s="15">
        <f t="shared" si="2"/>
        <v>35</v>
      </c>
      <c r="C38" s="45" t="s">
        <v>43</v>
      </c>
      <c r="D38" s="29"/>
      <c r="E38" s="30"/>
      <c r="F38" s="30"/>
      <c r="G38" s="30"/>
      <c r="H38" s="47">
        <f t="shared" si="6"/>
        <v>0</v>
      </c>
      <c r="I38" s="42">
        <v>99900</v>
      </c>
      <c r="J38" s="32">
        <f t="shared" si="7"/>
        <v>99900</v>
      </c>
      <c r="K38" s="8">
        <v>0</v>
      </c>
    </row>
    <row r="39" spans="2:11" x14ac:dyDescent="0.25">
      <c r="B39" s="15">
        <f t="shared" si="2"/>
        <v>36</v>
      </c>
      <c r="C39" s="45" t="s">
        <v>29</v>
      </c>
      <c r="D39" s="29"/>
      <c r="E39" s="30"/>
      <c r="F39" s="30"/>
      <c r="G39" s="30"/>
      <c r="H39" s="47">
        <f t="shared" si="6"/>
        <v>0</v>
      </c>
      <c r="I39" s="42">
        <v>55700</v>
      </c>
      <c r="J39" s="32">
        <f t="shared" si="7"/>
        <v>55700</v>
      </c>
      <c r="K39" s="8">
        <v>0</v>
      </c>
    </row>
    <row r="40" spans="2:11" x14ac:dyDescent="0.25">
      <c r="B40" s="15">
        <f t="shared" si="2"/>
        <v>37</v>
      </c>
      <c r="C40" s="45" t="s">
        <v>44</v>
      </c>
      <c r="D40" s="29"/>
      <c r="E40" s="30"/>
      <c r="F40" s="30"/>
      <c r="G40" s="30"/>
      <c r="H40" s="47">
        <f t="shared" si="6"/>
        <v>0</v>
      </c>
      <c r="I40" s="42">
        <v>100000</v>
      </c>
      <c r="J40" s="32">
        <f t="shared" si="7"/>
        <v>100000</v>
      </c>
      <c r="K40" s="8">
        <v>0</v>
      </c>
    </row>
    <row r="41" spans="2:11" x14ac:dyDescent="0.25">
      <c r="B41" s="15">
        <f t="shared" si="2"/>
        <v>38</v>
      </c>
      <c r="C41" s="45" t="s">
        <v>45</v>
      </c>
      <c r="D41" s="29"/>
      <c r="E41" s="30"/>
      <c r="F41" s="30"/>
      <c r="G41" s="30"/>
      <c r="H41" s="47">
        <f t="shared" si="6"/>
        <v>0</v>
      </c>
      <c r="I41" s="42">
        <v>99994</v>
      </c>
      <c r="J41" s="32">
        <f t="shared" si="7"/>
        <v>99994</v>
      </c>
      <c r="K41" s="8">
        <v>0</v>
      </c>
    </row>
    <row r="42" spans="2:11" ht="15.75" thickBot="1" x14ac:dyDescent="0.3">
      <c r="B42" s="15">
        <f t="shared" si="2"/>
        <v>39</v>
      </c>
      <c r="C42" s="46" t="s">
        <v>46</v>
      </c>
      <c r="D42" s="34"/>
      <c r="E42" s="35"/>
      <c r="F42" s="35"/>
      <c r="G42" s="35"/>
      <c r="H42" s="48">
        <f t="shared" si="6"/>
        <v>0</v>
      </c>
      <c r="I42" s="43">
        <v>45000</v>
      </c>
      <c r="J42" s="37">
        <f t="shared" si="7"/>
        <v>45000</v>
      </c>
      <c r="K42" s="10">
        <v>0</v>
      </c>
    </row>
    <row r="43" spans="2:11" s="11" customFormat="1" ht="45.75" customHeight="1" x14ac:dyDescent="0.25">
      <c r="C43" s="56" t="s">
        <v>48</v>
      </c>
      <c r="D43" s="56"/>
      <c r="E43" s="56"/>
      <c r="F43" s="56"/>
      <c r="G43" s="56"/>
      <c r="H43" s="56"/>
      <c r="I43" s="56"/>
      <c r="J43" s="56"/>
      <c r="K43" s="56"/>
    </row>
    <row r="44" spans="2:11" ht="49.5" customHeight="1" x14ac:dyDescent="0.25">
      <c r="C44" s="53" t="s">
        <v>50</v>
      </c>
      <c r="D44" s="54"/>
      <c r="E44" s="54"/>
      <c r="F44" s="54"/>
      <c r="G44" s="54"/>
      <c r="H44" s="54"/>
      <c r="I44" s="54"/>
      <c r="J44" s="54"/>
      <c r="K44" s="55"/>
    </row>
  </sheetData>
  <mergeCells count="8">
    <mergeCell ref="B1:K1"/>
    <mergeCell ref="C44:K44"/>
    <mergeCell ref="C43:K43"/>
    <mergeCell ref="B2:C3"/>
    <mergeCell ref="I2:I3"/>
    <mergeCell ref="J2:J3"/>
    <mergeCell ref="K2:K3"/>
    <mergeCell ref="D2:H2"/>
  </mergeCells>
  <pageMargins left="0.7" right="0.7" top="0.75" bottom="0.75" header="0.3" footer="0.3"/>
  <pageSetup scale="73" orientation="portrait" r:id="rId1"/>
  <headerFooter>
    <oddFooter>&amp;C Georgia Department of Education
&amp;D
Page &amp;P of &amp;N Pages</oddFooter>
  </headerFooter>
  <ignoredErrors>
    <ignoredError sqref="H1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9C064F8845244873184980B8CB82D" ma:contentTypeVersion="3" ma:contentTypeDescription="Create a new document." ma:contentTypeScope="" ma:versionID="4ec879fe3572f996922b493c42fa5d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76b7268-36ad-4fc3-a9f2-0cd2729cd357" targetNamespace="http://schemas.microsoft.com/office/2006/metadata/properties" ma:root="true" ma:fieldsID="8ffcf10618c5cff95ee6b270dfb206ba" ns1:_="" ns2:_="" ns3:_="">
    <xsd:import namespace="http://schemas.microsoft.com/sharepoint/v3"/>
    <xsd:import namespace="1d496aed-39d0-4758-b3cf-4e4773287716"/>
    <xsd:import namespace="c76b7268-36ad-4fc3-a9f2-0cd2729cd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b7268-36ad-4fc3-a9f2-0cd2729cd357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0B93EE22-5B19-4588-8FCF-49CD621FFFCC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c76b7268-36ad-4fc3-a9f2-0cd2729cd357" xsi:nil="true"/>
    <TaxCatchAll xmlns="1d496aed-39d0-4758-b3cf-4e4773287716"/>
    <Page_x0020_SubHeader xmlns="c76b7268-36ad-4fc3-a9f2-0cd2729cd357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4A786F-2B36-4EAF-8AEC-5A73274A26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77420D-1A52-48B5-B1C2-BA0CDAA6C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c76b7268-36ad-4fc3-a9f2-0cd2729cd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8AD119-AB7A-498E-B8A6-9AF8D2571D56}">
  <ds:schemaRefs>
    <ds:schemaRef ds:uri="http://schemas.microsoft.com/office/2006/metadata/properties"/>
    <ds:schemaRef ds:uri="1d496aed-39d0-4758-b3cf-4e4773287716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c76b7268-36ad-4fc3-a9f2-0cd2729cd3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GrantCalc</vt:lpstr>
      <vt:lpstr>GrantCalc!Print_Area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GaDOE</dc:creator>
  <cp:lastModifiedBy>David Wiggins</cp:lastModifiedBy>
  <cp:lastPrinted>2018-09-13T17:13:17Z</cp:lastPrinted>
  <dcterms:created xsi:type="dcterms:W3CDTF">2014-04-17T15:04:15Z</dcterms:created>
  <dcterms:modified xsi:type="dcterms:W3CDTF">2018-10-01T19:34:49Z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0x0101002F49C064F8845244873184980B8CB82D</vt:lpwstr>
  </property>
</Properties>
</file>